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15" windowWidth="19440" windowHeight="11640" activeTab="0"/>
  </bookViews>
  <sheets>
    <sheet name="Instructions" sheetId="1" r:id="rId1"/>
    <sheet name="BUDGET" sheetId="2" r:id="rId2"/>
    <sheet name="BUDGET SAMPLE" sheetId="3" r:id="rId3"/>
  </sheets>
  <definedNames/>
  <calcPr fullCalcOnLoad="1"/>
</workbook>
</file>

<file path=xl/comments3.xml><?xml version="1.0" encoding="utf-8"?>
<comments xmlns="http://schemas.openxmlformats.org/spreadsheetml/2006/main">
  <authors>
    <author>Goddard, Ingrid -IRC</author>
  </authors>
  <commentList>
    <comment ref="B15" authorId="0">
      <text>
        <r>
          <rPr>
            <b/>
            <sz val="10"/>
            <rFont val="Tahoma"/>
            <family val="2"/>
          </rPr>
          <t>Goddard, Ingrid -IRC:</t>
        </r>
        <r>
          <rPr>
            <sz val="10"/>
            <rFont val="Tahoma"/>
            <family val="2"/>
          </rPr>
          <t xml:space="preserve">
To add or remove rows, select the </t>
        </r>
        <r>
          <rPr>
            <b/>
            <sz val="10"/>
            <rFont val="Tahoma"/>
            <family val="2"/>
          </rPr>
          <t>center</t>
        </r>
        <r>
          <rPr>
            <sz val="10"/>
            <rFont val="Tahoma"/>
            <family val="2"/>
          </rPr>
          <t xml:space="preserve"> </t>
        </r>
        <r>
          <rPr>
            <b/>
            <sz val="10"/>
            <rFont val="Tahoma"/>
            <family val="2"/>
          </rPr>
          <t xml:space="preserve">row </t>
        </r>
        <r>
          <rPr>
            <sz val="10"/>
            <rFont val="Tahoma"/>
            <family val="2"/>
          </rPr>
          <t>from the numbered left column</t>
        </r>
        <r>
          <rPr>
            <b/>
            <sz val="10"/>
            <rFont val="Tahoma"/>
            <family val="2"/>
          </rPr>
          <t>,</t>
        </r>
        <r>
          <rPr>
            <sz val="10"/>
            <rFont val="Tahoma"/>
            <family val="2"/>
          </rPr>
          <t xml:space="preserve"> right click the mouse and select "insert" or "delete".</t>
        </r>
      </text>
    </comment>
  </commentList>
</comments>
</file>

<file path=xl/sharedStrings.xml><?xml version="1.0" encoding="utf-8"?>
<sst xmlns="http://schemas.openxmlformats.org/spreadsheetml/2006/main" count="85" uniqueCount="59">
  <si>
    <t>Recipient Organization Name:</t>
  </si>
  <si>
    <t>Project Number:</t>
  </si>
  <si>
    <t>Recipient Organization</t>
  </si>
  <si>
    <t>Other Sources of Funding</t>
  </si>
  <si>
    <t>From the CFLI</t>
  </si>
  <si>
    <t xml:space="preserve">Direct Project Expenses </t>
  </si>
  <si>
    <t>Quantity</t>
  </si>
  <si>
    <t>Cost per unit</t>
  </si>
  <si>
    <t xml:space="preserve">CFLI Total Contribution CAD: </t>
  </si>
  <si>
    <t>Activity</t>
  </si>
  <si>
    <t>Activity Cost</t>
  </si>
  <si>
    <t>Expense Item Details</t>
  </si>
  <si>
    <t xml:space="preserve">Exchange rate </t>
  </si>
  <si>
    <t>CAD</t>
  </si>
  <si>
    <t>TOTAL</t>
  </si>
  <si>
    <r>
      <rPr>
        <sz val="10"/>
        <color indexed="10"/>
        <rFont val="Times New Roman"/>
        <family val="1"/>
      </rPr>
      <t>TOTAL AMOUNT PER EXPENSE</t>
    </r>
    <r>
      <rPr>
        <b/>
        <sz val="10"/>
        <color indexed="10"/>
        <rFont val="Times New Roman"/>
        <family val="1"/>
      </rPr>
      <t xml:space="preserve"> CAD</t>
    </r>
  </si>
  <si>
    <t>Total Project Amount (CAD):</t>
  </si>
  <si>
    <t xml:space="preserve">1 UAH = </t>
  </si>
  <si>
    <t>Total Project Amount (UAH):</t>
  </si>
  <si>
    <r>
      <t>Total CFLI Contribution</t>
    </r>
    <r>
      <rPr>
        <b/>
        <i/>
        <sz val="10"/>
        <rFont val="Times New Roman"/>
        <family val="1"/>
      </rPr>
      <t xml:space="preserve"> UAH</t>
    </r>
    <r>
      <rPr>
        <b/>
        <sz val="10"/>
        <rFont val="Times New Roman"/>
        <family val="1"/>
      </rPr>
      <t xml:space="preserve">: </t>
    </r>
  </si>
  <si>
    <t>Funds from Other Sources Spent (UAH)</t>
  </si>
  <si>
    <t>Total Project Spending</t>
  </si>
  <si>
    <r>
      <rPr>
        <b/>
        <u val="single"/>
        <sz val="10"/>
        <rFont val="Times New Roman"/>
        <family val="1"/>
      </rPr>
      <t xml:space="preserve">INSTRUCTIONS: </t>
    </r>
    <r>
      <rPr>
        <sz val="10"/>
        <rFont val="Times New Roman"/>
        <family val="1"/>
      </rPr>
      <t>The shaded cells contain formulas to perform automatic calculations on your data. Do not enter data into these cells because doing so will erase the formulas in them. Please, ensure to reflect the exchange rate at the bottom in red, 1 UAH to = ## CAD</t>
    </r>
  </si>
  <si>
    <t>CFLI Funds 
(UAH)</t>
  </si>
  <si>
    <t>2016 CFLI Recipient Budget Template</t>
  </si>
  <si>
    <t>TOTAL Funds for Project</t>
  </si>
  <si>
    <t>Clarification on how to fill the budget form is given below:</t>
  </si>
  <si>
    <t>Пояснення як заповнювати форму бюджету:</t>
  </si>
  <si>
    <t>1)    column “Activity” should be filled out using the names of activities from the application form (for example, name of activity: “Training”);</t>
  </si>
  <si>
    <t>2)    column “Expense Item details” should describe all expenditures, connected with this activity (for example, for activity: “Training”, one of them can be “Rent of venue” etc.);</t>
  </si>
  <si>
    <t>2) колонка "Expense Item details" повинна описувати всі витрати, пов'язані з даною активністю (наприклад, для активності "Тренінг", однією з бюджетних статей може бути "Оренда залу");</t>
  </si>
  <si>
    <t>4)    column “Cost per unit” should be filled out in the local currency (UAH) and means cost of every unit measure – hour, hall, person, item, day etc. If the cost can’t be divided onto units, the organization should write in the column “Quantity” – “1”, and in the column “Cost per unit” – all sum in UAH;</t>
  </si>
  <si>
    <t>3)    in the column “Quantity”, you should write how many items /hours of every budget clause you will need, such as: for “Rent of venue” it can be 8 (unit measure -hour), 1 (unit measure -hall) etc.;</t>
  </si>
  <si>
    <t>5)    all cells in gray shouldn’t be written in – each of them have formulas, which will calculate their value automatically;</t>
  </si>
  <si>
    <t>6)    organization in this form should divide project costs in UAH between CFLI and other sources (including organizational input as well) in columns “CFLI Local Currency” and “From other sources (incl. Recipient) Local Currency” and in rows under line: "TOTAL Funds for Project";</t>
  </si>
  <si>
    <t>1) колонка "Activity" повинна бути заповнена з використанням назв активостей проекту з аплікаційної форми (наприклад, назва активності "Тренінг");</t>
  </si>
  <si>
    <t>3) в колонці "Quantity" Ви повинні вказати скільки шт., год., т.п. кожної бюджетної статті потрібно для реалізації активності, наприклад, для "Оренди залу" дане значення може бути 8 (одиниця вимірювання - годин), 1 (одиниця вимірювання - зал);</t>
  </si>
  <si>
    <t>4) колонку “Cost per unit” потрібно заповнювати в національній валюті - гривні; вона означає вартість кожної одниці - години, залу, людини, дня, шт. тощо.  Якщо вартість не може бути поділена на частини, організація має записати це наступним чином: “Quantity” – “1”, а в колонці "Cost per unit" вказати загальну вартість;</t>
  </si>
  <si>
    <t>5) всі сірі клітинки не потрібно заповнювати - в кожній з них прописані формули, які вираховують значення клітинок автоматично;</t>
  </si>
  <si>
    <t>6) організація в даній формі повинна розділити проектні витрати в грн. між КФМІ та іншими джерелами фінансування (у тому числі самою організацією) в колонках “CFLI Local Currency” та “From other sources (incl. Recipient) Local Currency” та в рядках під "TOTAL Funds for Project";</t>
  </si>
  <si>
    <t>БЮДЖЕТ ЗАПОВНЮЄТЬСЯ АНГЛІЙСЬКОЮ МОВОЮ В РОБОЧОМУ ЛИСТІ ПІД НАЗВОЮ "BUDGET"</t>
  </si>
  <si>
    <r>
      <t xml:space="preserve">7) below the budget itself, the organization has to put the exchange rate information in order to calculate budget costs in CAD. Applicant should use National bank of Ukraine exchange rate of </t>
    </r>
    <r>
      <rPr>
        <b/>
        <sz val="11"/>
        <rFont val="Arial"/>
        <family val="2"/>
      </rPr>
      <t>UAH to CAD</t>
    </r>
    <r>
      <rPr>
        <sz val="11"/>
        <color indexed="8"/>
        <rFont val="Arial"/>
        <family val="2"/>
      </rPr>
      <t xml:space="preserve"> of the day, the application is written. Please note, that the information about the day, rate of which is put in the budget form, should also be written after the rate itself. We will require detailed rate information – 5 symbols after coma. </t>
    </r>
  </si>
  <si>
    <r>
      <t xml:space="preserve">7) під самим бюджетом, організація повинна вписати курс </t>
    </r>
    <r>
      <rPr>
        <b/>
        <sz val="11"/>
        <rFont val="Arial"/>
        <family val="2"/>
      </rPr>
      <t>гривні до канадського доллара (1 грн = 0,0___ канадського долара)</t>
    </r>
    <r>
      <rPr>
        <sz val="11"/>
        <color indexed="8"/>
        <rFont val="Arial"/>
        <family val="2"/>
      </rPr>
      <t xml:space="preserve"> для того, щоб скалькулювати вартість проекту в канадських доларах. Аплікант повинен використовувати інформацію НБУ на день написання заявки. Майте на увазі, що інформація про день, на базисі якого встановлюється курс, також повинна бути вказаною після ставки. Нам потрібен детальний курс - 5 знаків після коми.</t>
    </r>
  </si>
  <si>
    <t>Activity 1: Community Needs Assessment</t>
  </si>
  <si>
    <t>Surveyers to conduct survey - 
4 @ 15 hours total (4*15=60)</t>
  </si>
  <si>
    <t>Data expert to quantify results - 
1 @7.5 hours total (1*7.5=7.5)</t>
  </si>
  <si>
    <t>Clipboards, paper, pens, other miscellaneous office supplies</t>
  </si>
  <si>
    <t>Activity 2: Mouse Trap Building Materials and Supplies</t>
  </si>
  <si>
    <t xml:space="preserve">Wood sheets </t>
  </si>
  <si>
    <t>metal wiring and springs</t>
  </si>
  <si>
    <t>Hot glue, solvent, nails, other building materials and supplies</t>
  </si>
  <si>
    <t>Activity 3: Mouse Trap Installation</t>
  </si>
  <si>
    <t>2 Engineers @ 30 hours</t>
  </si>
  <si>
    <t>2 Testers @ 10 hours</t>
  </si>
  <si>
    <t>Activity 4: Training on Mouse Trap Use</t>
  </si>
  <si>
    <t>1 Training Expert @ 15 hours</t>
  </si>
  <si>
    <t xml:space="preserve">Conference room </t>
  </si>
  <si>
    <t>Lunch, coffee breaks(2) for 25 people @45/day (2days x $45=$90)</t>
  </si>
  <si>
    <t>Assosiation VR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</si>
</sst>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_-* #,##0_-;\-* #,##0_-;_-* &quot;-&quot;_-;_-@_-"/>
    <numFmt numFmtId="166" formatCode="_-&quot;$&quot;* #,##0.00_-;\-&quot;$&quot;* #,##0.00_-;_-&quot;$&quot;* &quot;-&quot;??_-;_-@_-"/>
    <numFmt numFmtId="167" formatCode="_-* #,##0.00_-;\-* #,##0.00_-;_-* &quot;-&quot;??_-;_-@_-"/>
    <numFmt numFmtId="168" formatCode="_-&quot;£&quot;* #,##0_-;\-&quot;£&quot;* #,##0_-;_-&quot;£&quot;* &quot;-&quot;_-;_-@_-"/>
    <numFmt numFmtId="169" formatCode="_-&quot;£&quot;* #,##0.00_-;\-&quot;£&quot;* #,##0.00_-;_-&quot;£&quot;* &quot;-&quot;??_-;_-@_-"/>
    <numFmt numFmtId="170" formatCode="0.00%_);[Red]\(0.00%\)"/>
    <numFmt numFmtId="171" formatCode="0%_);[Red]\(0%\)"/>
    <numFmt numFmtId="172" formatCode="[$UAH]\ #,##0.00"/>
    <numFmt numFmtId="173" formatCode="&quot;$&quot;#,##0.00000;\-&quot;$&quot;#,##0.00000"/>
    <numFmt numFmtId="174" formatCode="#,##0.00_ ;\-#,##0.00\ "/>
  </numFmts>
  <fonts count="85">
    <font>
      <sz val="11"/>
      <color theme="1"/>
      <name val="Calibri"/>
      <family val="2"/>
    </font>
    <font>
      <sz val="11"/>
      <color indexed="8"/>
      <name val="Calibri"/>
      <family val="2"/>
    </font>
    <font>
      <sz val="10"/>
      <name val="Arial"/>
      <family val="0"/>
    </font>
    <font>
      <sz val="8"/>
      <name val="Tahoma"/>
      <family val="2"/>
    </font>
    <font>
      <sz val="8"/>
      <name val="Verdana"/>
      <family val="2"/>
    </font>
    <font>
      <b/>
      <sz val="8"/>
      <color indexed="9"/>
      <name val="Tahoma"/>
      <family val="2"/>
    </font>
    <font>
      <b/>
      <sz val="8"/>
      <color indexed="8"/>
      <name val="Tahoma"/>
      <family val="2"/>
    </font>
    <font>
      <sz val="8"/>
      <name val="Arial"/>
      <family val="2"/>
    </font>
    <font>
      <sz val="8"/>
      <name val="Times New Roman"/>
      <family val="1"/>
    </font>
    <font>
      <sz val="10"/>
      <name val="Helv"/>
      <family val="0"/>
    </font>
    <font>
      <b/>
      <sz val="9"/>
      <name val="Arial"/>
      <family val="2"/>
    </font>
    <font>
      <b/>
      <sz val="18"/>
      <name val="Arial"/>
      <family val="2"/>
    </font>
    <font>
      <b/>
      <sz val="12"/>
      <name val="Arial"/>
      <family val="2"/>
    </font>
    <font>
      <b/>
      <sz val="11"/>
      <color indexed="23"/>
      <name val="Verdana"/>
      <family val="2"/>
    </font>
    <font>
      <sz val="10"/>
      <color indexed="10"/>
      <name val="Helv"/>
      <family val="0"/>
    </font>
    <font>
      <sz val="9"/>
      <color indexed="10"/>
      <name val="Arial"/>
      <family val="2"/>
    </font>
    <font>
      <i/>
      <sz val="10"/>
      <color indexed="12"/>
      <name val="Tms Rmn"/>
      <family val="0"/>
    </font>
    <font>
      <b/>
      <sz val="10"/>
      <color indexed="8"/>
      <name val="Tms Rmn"/>
      <family val="0"/>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8"/>
      <color indexed="9"/>
      <name val="Times New Roman"/>
      <family val="1"/>
    </font>
    <font>
      <sz val="10"/>
      <name val="Times New Roman"/>
      <family val="1"/>
    </font>
    <font>
      <b/>
      <u val="single"/>
      <sz val="10"/>
      <name val="Times New Roman"/>
      <family val="1"/>
    </font>
    <font>
      <b/>
      <sz val="10"/>
      <name val="Times New Roman"/>
      <family val="1"/>
    </font>
    <font>
      <sz val="11"/>
      <color indexed="8"/>
      <name val="Times New Roman"/>
      <family val="1"/>
    </font>
    <font>
      <b/>
      <sz val="10"/>
      <color indexed="8"/>
      <name val="Times New Roman"/>
      <family val="1"/>
    </font>
    <font>
      <b/>
      <sz val="11"/>
      <color indexed="8"/>
      <name val="Times New Roman"/>
      <family val="1"/>
    </font>
    <font>
      <sz val="9"/>
      <color indexed="8"/>
      <name val="Times New Roman"/>
      <family val="1"/>
    </font>
    <font>
      <sz val="9"/>
      <name val="Times New Roman"/>
      <family val="1"/>
    </font>
    <font>
      <u val="single"/>
      <sz val="10"/>
      <name val="Times New Roman"/>
      <family val="1"/>
    </font>
    <font>
      <b/>
      <sz val="11"/>
      <name val="Times New Roman"/>
      <family val="1"/>
    </font>
    <font>
      <b/>
      <sz val="12"/>
      <name val="Times New Roman"/>
      <family val="1"/>
    </font>
    <font>
      <b/>
      <sz val="12"/>
      <color indexed="8"/>
      <name val="Times New Roman"/>
      <family val="1"/>
    </font>
    <font>
      <b/>
      <sz val="10"/>
      <color indexed="10"/>
      <name val="Times New Roman"/>
      <family val="1"/>
    </font>
    <font>
      <sz val="10"/>
      <color indexed="10"/>
      <name val="Times New Roman"/>
      <family val="1"/>
    </font>
    <font>
      <b/>
      <i/>
      <sz val="10"/>
      <name val="Times New Roman"/>
      <family val="1"/>
    </font>
    <font>
      <b/>
      <sz val="10"/>
      <name val="Arial"/>
      <family val="2"/>
    </font>
    <font>
      <b/>
      <sz val="11"/>
      <name val="Arial"/>
      <family val="2"/>
    </font>
    <font>
      <sz val="11"/>
      <name val="Arial"/>
      <family val="2"/>
    </font>
    <font>
      <sz val="11"/>
      <color indexed="8"/>
      <name val="Arial"/>
      <family val="2"/>
    </font>
    <font>
      <b/>
      <sz val="10"/>
      <name val="Tahoma"/>
      <family val="2"/>
    </font>
    <font>
      <sz val="10"/>
      <name val="Tahoma"/>
      <family val="2"/>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b/>
      <sz val="10"/>
      <color rgb="FFFF0000"/>
      <name val="Times New Roman"/>
      <family val="1"/>
    </font>
    <font>
      <sz val="11"/>
      <color theme="1"/>
      <name val="Arial"/>
      <family val="2"/>
    </font>
    <font>
      <b/>
      <sz val="18"/>
      <color theme="0"/>
      <name val="Times New Roman"/>
      <family val="1"/>
    </font>
    <font>
      <b/>
      <sz val="8"/>
      <name val="Calibri"/>
      <family val="2"/>
    </font>
  </fonts>
  <fills count="63">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0"/>
        <bgColor indexed="64"/>
      </patternFill>
    </fill>
    <fill>
      <patternFill patternType="solid">
        <fgColor indexed="2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0000"/>
        <bgColor indexed="64"/>
      </patternFill>
    </fill>
    <fill>
      <patternFill patternType="solid">
        <fgColor theme="0" tint="-0.4999699890613556"/>
        <bgColor indexed="64"/>
      </patternFill>
    </fill>
    <fill>
      <patternFill patternType="solid">
        <fgColor rgb="FFFFFF00"/>
        <bgColor indexed="64"/>
      </patternFill>
    </fill>
    <fill>
      <patternFill patternType="solid">
        <fgColor rgb="FF002060"/>
        <bgColor indexed="64"/>
      </patternFill>
    </fill>
  </fills>
  <borders count="38">
    <border>
      <left/>
      <right/>
      <top/>
      <bottom/>
      <diagonal/>
    </border>
    <border>
      <left style="thin"/>
      <right/>
      <top style="thin"/>
      <bottom style="thin"/>
    </border>
    <border>
      <left style="thin"/>
      <right/>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right/>
      <top/>
      <bottom style="medium">
        <color indexed="27"/>
      </bottom>
    </border>
    <border>
      <left/>
      <right/>
      <top style="thin"/>
      <bottom/>
    </border>
    <border>
      <left/>
      <right/>
      <top/>
      <bottom style="double">
        <color indexed="46"/>
      </bottom>
    </border>
    <border>
      <left/>
      <right/>
      <top style="thin"/>
      <bottom style="double"/>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right/>
      <top style="double">
        <color indexed="63"/>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bottom style="thin"/>
    </border>
    <border>
      <left/>
      <right style="thin"/>
      <top/>
      <bottom style="thin"/>
    </border>
    <border>
      <left/>
      <right style="thin"/>
      <top style="thin"/>
      <bottom style="thin"/>
    </border>
    <border>
      <left style="thin"/>
      <right style="thin"/>
      <top style="thin"/>
      <bottom/>
    </border>
    <border>
      <left style="thin"/>
      <right style="thin"/>
      <top/>
      <bottom/>
    </border>
    <border>
      <left style="medium"/>
      <right style="thin"/>
      <top style="thin"/>
      <bottom/>
    </border>
    <border>
      <left style="medium"/>
      <right style="thin"/>
      <top/>
      <bottom/>
    </border>
    <border>
      <left style="medium"/>
      <right style="thin"/>
      <top/>
      <bottom style="thin"/>
    </border>
    <border>
      <left style="medium"/>
      <right style="thin"/>
      <top style="thin"/>
      <bottom style="thin"/>
    </border>
  </borders>
  <cellStyleXfs count="1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18" fillId="21"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2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37" fontId="3" fillId="34" borderId="1" applyBorder="0" applyProtection="0">
      <alignment vertical="center"/>
    </xf>
    <xf numFmtId="0" fontId="19" fillId="35" borderId="0" applyNumberFormat="0" applyBorder="0" applyAlignment="0" applyProtection="0"/>
    <xf numFmtId="164" fontId="8" fillId="0" borderId="2">
      <alignment/>
      <protection locked="0"/>
    </xf>
    <xf numFmtId="0" fontId="4" fillId="36" borderId="0" applyBorder="0">
      <alignment horizontal="left" vertical="center" indent="1"/>
      <protection/>
    </xf>
    <xf numFmtId="0" fontId="20" fillId="4" borderId="3" applyNumberFormat="0" applyAlignment="0" applyProtection="0"/>
    <xf numFmtId="0" fontId="21" fillId="36" borderId="4" applyNumberFormat="0" applyAlignment="0" applyProtection="0"/>
    <xf numFmtId="3" fontId="2" fillId="0" borderId="0" applyFont="0" applyFill="0" applyBorder="0" applyAlignment="0" applyProtection="0"/>
    <xf numFmtId="164" fontId="2" fillId="0" borderId="0" applyFont="0" applyFill="0" applyBorder="0" applyAlignment="0" applyProtection="0"/>
    <xf numFmtId="0" fontId="9" fillId="0" borderId="5">
      <alignment/>
      <protection/>
    </xf>
    <xf numFmtId="4" fontId="8" fillId="37" borderId="5">
      <alignment/>
      <protection locked="0"/>
    </xf>
    <xf numFmtId="0"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0" fontId="22" fillId="0" borderId="0" applyNumberFormat="0" applyFill="0" applyBorder="0" applyAlignment="0" applyProtection="0"/>
    <xf numFmtId="2" fontId="2" fillId="0" borderId="0" applyFont="0" applyFill="0" applyBorder="0" applyAlignment="0" applyProtection="0"/>
    <xf numFmtId="0" fontId="23" fillId="12" borderId="0" applyNumberFormat="0" applyBorder="0" applyAlignment="0" applyProtection="0"/>
    <xf numFmtId="4" fontId="8" fillId="38" borderId="5">
      <alignment/>
      <protection/>
    </xf>
    <xf numFmtId="167" fontId="10" fillId="0" borderId="6">
      <alignment/>
      <protection/>
    </xf>
    <xf numFmtId="37" fontId="5" fillId="39" borderId="2" applyBorder="0">
      <alignment horizontal="left" vertical="center" indent="1"/>
      <protection/>
    </xf>
    <xf numFmtId="37" fontId="6" fillId="14" borderId="7" applyFill="0">
      <alignment vertical="center"/>
      <protection/>
    </xf>
    <xf numFmtId="0" fontId="6" fillId="40" borderId="8" applyNumberFormat="0">
      <alignment horizontal="left" vertical="top" indent="1"/>
      <protection/>
    </xf>
    <xf numFmtId="0" fontId="6" fillId="34" borderId="0" applyBorder="0">
      <alignment horizontal="left" vertical="center" indent="1"/>
      <protection/>
    </xf>
    <xf numFmtId="0" fontId="6" fillId="0" borderId="8" applyNumberFormat="0" applyFill="0">
      <alignment horizontal="centerContinuous" vertical="top"/>
      <protection/>
    </xf>
    <xf numFmtId="0" fontId="11" fillId="0" borderId="0" applyNumberFormat="0" applyFont="0" applyFill="0" applyAlignment="0" applyProtection="0"/>
    <xf numFmtId="0" fontId="12" fillId="0" borderId="0" applyNumberFormat="0" applyFon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22" borderId="3" applyNumberFormat="0" applyAlignment="0" applyProtection="0"/>
    <xf numFmtId="167" fontId="10" fillId="0" borderId="10">
      <alignment/>
      <protection/>
    </xf>
    <xf numFmtId="0" fontId="26" fillId="0" borderId="11" applyNumberFormat="0" applyFill="0" applyAlignment="0" applyProtection="0"/>
    <xf numFmtId="166" fontId="10" fillId="0" borderId="12">
      <alignment/>
      <protection/>
    </xf>
    <xf numFmtId="0" fontId="27" fillId="13" borderId="0" applyNumberFormat="0" applyBorder="0" applyAlignment="0" applyProtection="0"/>
    <xf numFmtId="0" fontId="13" fillId="14" borderId="0">
      <alignment horizontal="left" wrapText="1" indent="1"/>
      <protection/>
    </xf>
    <xf numFmtId="37" fontId="3" fillId="34" borderId="13" applyBorder="0">
      <alignment horizontal="left" vertical="center" indent="2"/>
      <protection/>
    </xf>
    <xf numFmtId="4" fontId="3" fillId="34" borderId="13" applyBorder="0">
      <alignment horizontal="left" vertical="center" indent="2"/>
      <protection/>
    </xf>
    <xf numFmtId="0" fontId="2" fillId="0" borderId="0">
      <alignment/>
      <protection/>
    </xf>
    <xf numFmtId="0" fontId="14" fillId="0" borderId="0">
      <alignment/>
      <protection/>
    </xf>
    <xf numFmtId="0" fontId="2" fillId="13" borderId="14" applyNumberFormat="0" applyFont="0" applyAlignment="0" applyProtection="0"/>
    <xf numFmtId="0" fontId="28" fillId="4" borderId="15" applyNumberFormat="0" applyAlignment="0" applyProtection="0"/>
    <xf numFmtId="171" fontId="7" fillId="41" borderId="16">
      <alignment/>
      <protection/>
    </xf>
    <xf numFmtId="170" fontId="7" fillId="0" borderId="16" applyFont="0" applyFill="0" applyBorder="0" applyAlignment="0" applyProtection="0"/>
    <xf numFmtId="2" fontId="15" fillId="0" borderId="0">
      <alignment/>
      <protection locked="0"/>
    </xf>
    <xf numFmtId="0" fontId="2" fillId="42" borderId="0">
      <alignment/>
      <protection/>
    </xf>
    <xf numFmtId="49" fontId="2" fillId="0" borderId="0" applyFont="0" applyFill="0" applyBorder="0" applyAlignment="0" applyProtection="0"/>
    <xf numFmtId="0" fontId="29" fillId="0" borderId="0" applyNumberFormat="0" applyFill="0" applyBorder="0" applyAlignment="0" applyProtection="0"/>
    <xf numFmtId="0" fontId="16" fillId="0" borderId="0">
      <alignment horizontal="right"/>
      <protection/>
    </xf>
    <xf numFmtId="0" fontId="17" fillId="0" borderId="0">
      <alignment/>
      <protection/>
    </xf>
    <xf numFmtId="0" fontId="2" fillId="0" borderId="17" applyNumberFormat="0" applyFont="0" applyBorder="0" applyAlignment="0" applyProtection="0"/>
    <xf numFmtId="168" fontId="2" fillId="0" borderId="0" applyFont="0" applyFill="0" applyBorder="0" applyAlignment="0" applyProtection="0"/>
    <xf numFmtId="169" fontId="2" fillId="0" borderId="0" applyFont="0" applyFill="0" applyBorder="0" applyAlignment="0" applyProtection="0"/>
    <xf numFmtId="0" fontId="30" fillId="0" borderId="0" applyNumberFormat="0" applyFill="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4" fillId="49" borderId="18" applyNumberFormat="0" applyAlignment="0" applyProtection="0"/>
    <xf numFmtId="0" fontId="65" fillId="50" borderId="19" applyNumberFormat="0" applyAlignment="0" applyProtection="0"/>
    <xf numFmtId="0" fontId="66" fillId="50"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20" applyNumberFormat="0" applyFill="0" applyAlignment="0" applyProtection="0"/>
    <xf numFmtId="0" fontId="68" fillId="0" borderId="21" applyNumberFormat="0" applyFill="0" applyAlignment="0" applyProtection="0"/>
    <xf numFmtId="0" fontId="69" fillId="0" borderId="22" applyNumberFormat="0" applyFill="0" applyAlignment="0" applyProtection="0"/>
    <xf numFmtId="0" fontId="69" fillId="0" borderId="0" applyNumberFormat="0" applyFill="0" applyBorder="0" applyAlignment="0" applyProtection="0"/>
    <xf numFmtId="0" fontId="70" fillId="0" borderId="23" applyNumberFormat="0" applyFill="0" applyAlignment="0" applyProtection="0"/>
    <xf numFmtId="0" fontId="71" fillId="51" borderId="24" applyNumberFormat="0" applyAlignment="0" applyProtection="0"/>
    <xf numFmtId="0" fontId="72" fillId="0" borderId="0" applyNumberFormat="0" applyFill="0" applyBorder="0" applyAlignment="0" applyProtection="0"/>
    <xf numFmtId="0" fontId="73" fillId="52" borderId="0" applyNumberFormat="0" applyBorder="0" applyAlignment="0" applyProtection="0"/>
    <xf numFmtId="0" fontId="74" fillId="53" borderId="0" applyNumberFormat="0" applyBorder="0" applyAlignment="0" applyProtection="0"/>
    <xf numFmtId="0" fontId="75" fillId="0" borderId="0" applyNumberFormat="0" applyFill="0" applyBorder="0" applyAlignment="0" applyProtection="0"/>
    <xf numFmtId="0" fontId="0" fillId="54" borderId="25" applyNumberFormat="0" applyFont="0" applyAlignment="0" applyProtection="0"/>
    <xf numFmtId="9" fontId="0" fillId="0" borderId="0" applyFont="0" applyFill="0" applyBorder="0" applyAlignment="0" applyProtection="0"/>
    <xf numFmtId="0" fontId="76" fillId="0" borderId="26"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55" borderId="0" applyNumberFormat="0" applyBorder="0" applyAlignment="0" applyProtection="0"/>
  </cellStyleXfs>
  <cellXfs count="77">
    <xf numFmtId="0" fontId="0" fillId="0" borderId="0" xfId="0" applyFont="1" applyAlignment="1">
      <alignment/>
    </xf>
    <xf numFmtId="0" fontId="79" fillId="56" borderId="27" xfId="0" applyFont="1" applyFill="1" applyBorder="1" applyAlignment="1">
      <alignment vertical="center"/>
    </xf>
    <xf numFmtId="0" fontId="34" fillId="56" borderId="27" xfId="0" applyFont="1" applyFill="1" applyBorder="1" applyAlignment="1">
      <alignment vertical="center" wrapText="1"/>
    </xf>
    <xf numFmtId="0" fontId="34" fillId="0" borderId="27" xfId="0" applyFont="1" applyFill="1" applyBorder="1" applyAlignment="1">
      <alignment horizontal="center" vertical="center"/>
    </xf>
    <xf numFmtId="0" fontId="34" fillId="0" borderId="27" xfId="0" applyFont="1" applyFill="1" applyBorder="1" applyAlignment="1">
      <alignment horizontal="center" vertical="center" wrapText="1"/>
    </xf>
    <xf numFmtId="0" fontId="34" fillId="56" borderId="27" xfId="0" applyFont="1" applyFill="1" applyBorder="1" applyAlignment="1">
      <alignment horizontal="center" vertical="center" wrapText="1"/>
    </xf>
    <xf numFmtId="0" fontId="32" fillId="0" borderId="27" xfId="0" applyFont="1" applyFill="1" applyBorder="1" applyAlignment="1" applyProtection="1">
      <alignment vertical="center" wrapText="1"/>
      <protection locked="0"/>
    </xf>
    <xf numFmtId="0" fontId="32" fillId="0" borderId="27" xfId="0" applyNumberFormat="1" applyFont="1" applyBorder="1" applyAlignment="1" applyProtection="1">
      <alignment vertical="center"/>
      <protection locked="0"/>
    </xf>
    <xf numFmtId="0" fontId="38" fillId="0" borderId="27" xfId="0" applyFont="1" applyBorder="1" applyAlignment="1" applyProtection="1">
      <alignment vertical="center" wrapText="1"/>
      <protection locked="0"/>
    </xf>
    <xf numFmtId="0" fontId="39" fillId="34" borderId="27" xfId="0" applyFont="1" applyFill="1" applyBorder="1" applyAlignment="1" applyProtection="1">
      <alignment vertical="center" wrapText="1"/>
      <protection locked="0"/>
    </xf>
    <xf numFmtId="0" fontId="32" fillId="34" borderId="27" xfId="0" applyNumberFormat="1" applyFont="1" applyFill="1" applyBorder="1" applyAlignment="1" applyProtection="1">
      <alignment horizontal="center" vertical="center"/>
      <protection locked="0"/>
    </xf>
    <xf numFmtId="0" fontId="32" fillId="0" borderId="27" xfId="0" applyNumberFormat="1" applyFont="1" applyFill="1" applyBorder="1" applyAlignment="1" applyProtection="1">
      <alignment vertical="center"/>
      <protection locked="0"/>
    </xf>
    <xf numFmtId="0" fontId="32" fillId="34" borderId="27" xfId="0" applyFont="1" applyFill="1" applyBorder="1" applyAlignment="1" applyProtection="1">
      <alignment vertical="center" wrapText="1"/>
      <protection locked="0"/>
    </xf>
    <xf numFmtId="0" fontId="34" fillId="34" borderId="27" xfId="0" applyFont="1" applyFill="1" applyBorder="1" applyAlignment="1" applyProtection="1">
      <alignment vertical="center" wrapText="1"/>
      <protection locked="0"/>
    </xf>
    <xf numFmtId="0" fontId="40" fillId="0" borderId="27" xfId="0" applyNumberFormat="1" applyFont="1" applyBorder="1" applyAlignment="1" applyProtection="1">
      <alignment vertical="center"/>
      <protection locked="0"/>
    </xf>
    <xf numFmtId="4" fontId="32" fillId="56" borderId="27" xfId="0" applyNumberFormat="1" applyFont="1" applyFill="1" applyBorder="1" applyAlignment="1">
      <alignment vertical="center"/>
    </xf>
    <xf numFmtId="4" fontId="80" fillId="57" borderId="27" xfId="0" applyNumberFormat="1" applyFont="1" applyFill="1" applyBorder="1" applyAlignment="1">
      <alignment vertical="center"/>
    </xf>
    <xf numFmtId="164" fontId="34" fillId="58" borderId="0" xfId="0" applyNumberFormat="1" applyFont="1" applyFill="1" applyBorder="1" applyAlignment="1">
      <alignment horizontal="center" vertical="center"/>
    </xf>
    <xf numFmtId="0" fontId="81" fillId="57" borderId="27" xfId="0" applyFont="1" applyFill="1" applyBorder="1" applyAlignment="1">
      <alignment vertical="center" wrapText="1"/>
    </xf>
    <xf numFmtId="0" fontId="34" fillId="58" borderId="27" xfId="0" applyFont="1" applyFill="1" applyBorder="1" applyAlignment="1">
      <alignment vertical="center" wrapText="1"/>
    </xf>
    <xf numFmtId="4" fontId="80" fillId="57" borderId="27" xfId="0" applyNumberFormat="1" applyFont="1" applyFill="1" applyBorder="1" applyAlignment="1">
      <alignment horizontal="center"/>
    </xf>
    <xf numFmtId="164" fontId="34" fillId="59" borderId="28" xfId="0" applyNumberFormat="1" applyFont="1" applyFill="1" applyBorder="1" applyAlignment="1">
      <alignment horizontal="center" vertical="center"/>
    </xf>
    <xf numFmtId="39" fontId="42" fillId="60" borderId="27" xfId="0" applyNumberFormat="1" applyFont="1" applyFill="1" applyBorder="1" applyAlignment="1">
      <alignment horizontal="center" vertical="center"/>
    </xf>
    <xf numFmtId="0" fontId="47" fillId="0" borderId="0" xfId="0" applyFont="1" applyAlignment="1">
      <alignment horizontal="center"/>
    </xf>
    <xf numFmtId="0" fontId="48" fillId="0" borderId="0" xfId="0" applyFont="1" applyAlignment="1">
      <alignment horizontal="center" wrapText="1"/>
    </xf>
    <xf numFmtId="0" fontId="49" fillId="0" borderId="0" xfId="0" applyFont="1" applyAlignment="1">
      <alignment wrapText="1"/>
    </xf>
    <xf numFmtId="0" fontId="82" fillId="0" borderId="0" xfId="0" applyFont="1" applyAlignment="1">
      <alignment wrapText="1"/>
    </xf>
    <xf numFmtId="172" fontId="32" fillId="58" borderId="27" xfId="0" applyNumberFormat="1" applyFont="1" applyFill="1" applyBorder="1" applyAlignment="1" applyProtection="1">
      <alignment vertical="center"/>
      <protection locked="0"/>
    </xf>
    <xf numFmtId="172" fontId="32" fillId="58" borderId="27" xfId="0" applyNumberFormat="1" applyFont="1" applyFill="1" applyBorder="1" applyAlignment="1">
      <alignment vertical="center"/>
    </xf>
    <xf numFmtId="172" fontId="32" fillId="58" borderId="27" xfId="0" applyNumberFormat="1" applyFont="1" applyFill="1" applyBorder="1" applyAlignment="1" applyProtection="1">
      <alignment horizontal="center" vertical="center"/>
      <protection locked="0"/>
    </xf>
    <xf numFmtId="172" fontId="32" fillId="58" borderId="27" xfId="0" applyNumberFormat="1" applyFont="1" applyFill="1" applyBorder="1" applyAlignment="1">
      <alignment horizontal="center" vertical="center"/>
    </xf>
    <xf numFmtId="0" fontId="80" fillId="0" borderId="27" xfId="0" applyFont="1" applyFill="1" applyBorder="1" applyAlignment="1" applyProtection="1">
      <alignment vertical="center" wrapText="1"/>
      <protection locked="0"/>
    </xf>
    <xf numFmtId="172" fontId="32" fillId="0" borderId="27" xfId="0" applyNumberFormat="1" applyFont="1" applyBorder="1" applyAlignment="1" applyProtection="1">
      <alignment horizontal="left" vertical="center"/>
      <protection locked="0"/>
    </xf>
    <xf numFmtId="0" fontId="32" fillId="0" borderId="27" xfId="0" applyNumberFormat="1" applyFont="1" applyBorder="1" applyAlignment="1" applyProtection="1">
      <alignment horizontal="center" vertical="center"/>
      <protection locked="0"/>
    </xf>
    <xf numFmtId="0" fontId="32" fillId="0" borderId="27" xfId="0" applyNumberFormat="1" applyFont="1" applyFill="1" applyBorder="1" applyAlignment="1" applyProtection="1">
      <alignment horizontal="center" vertical="center"/>
      <protection locked="0"/>
    </xf>
    <xf numFmtId="0" fontId="35" fillId="0" borderId="27" xfId="0" applyFont="1" applyBorder="1" applyAlignment="1" applyProtection="1">
      <alignment vertical="center" wrapText="1"/>
      <protection locked="0"/>
    </xf>
    <xf numFmtId="0" fontId="53" fillId="0" borderId="27" xfId="0" applyFont="1" applyFill="1" applyBorder="1" applyAlignment="1" applyProtection="1">
      <alignment vertical="center" wrapText="1"/>
      <protection locked="0"/>
    </xf>
    <xf numFmtId="173" fontId="34" fillId="59" borderId="28" xfId="0" applyNumberFormat="1" applyFont="1" applyFill="1" applyBorder="1" applyAlignment="1">
      <alignment horizontal="center" vertical="center"/>
    </xf>
    <xf numFmtId="172" fontId="80" fillId="0" borderId="27" xfId="0" applyNumberFormat="1" applyFont="1" applyBorder="1" applyAlignment="1" applyProtection="1">
      <alignment horizontal="left" vertical="center"/>
      <protection locked="0"/>
    </xf>
    <xf numFmtId="172" fontId="32" fillId="0" borderId="27" xfId="0" applyNumberFormat="1" applyFont="1" applyBorder="1" applyAlignment="1" applyProtection="1">
      <alignment vertical="center"/>
      <protection locked="0"/>
    </xf>
    <xf numFmtId="0" fontId="41" fillId="59" borderId="28" xfId="0" applyFont="1" applyFill="1" applyBorder="1" applyAlignment="1">
      <alignment horizontal="center" vertical="center"/>
    </xf>
    <xf numFmtId="0" fontId="41" fillId="59" borderId="29" xfId="0" applyFont="1" applyFill="1" applyBorder="1" applyAlignment="1">
      <alignment horizontal="center" vertical="center"/>
    </xf>
    <xf numFmtId="0" fontId="41" fillId="59" borderId="30" xfId="0" applyFont="1" applyFill="1" applyBorder="1" applyAlignment="1">
      <alignment horizontal="center" vertical="center"/>
    </xf>
    <xf numFmtId="0" fontId="42" fillId="60" borderId="1" xfId="0" applyFont="1" applyFill="1" applyBorder="1" applyAlignment="1">
      <alignment horizontal="right" vertical="center"/>
    </xf>
    <xf numFmtId="0" fontId="42" fillId="60" borderId="13" xfId="0" applyFont="1" applyFill="1" applyBorder="1" applyAlignment="1">
      <alignment horizontal="right" vertical="center"/>
    </xf>
    <xf numFmtId="0" fontId="42" fillId="60" borderId="31" xfId="0" applyFont="1" applyFill="1" applyBorder="1" applyAlignment="1">
      <alignment horizontal="right" vertical="center"/>
    </xf>
    <xf numFmtId="0" fontId="80" fillId="61" borderId="27" xfId="0" applyFont="1" applyFill="1" applyBorder="1" applyAlignment="1">
      <alignment horizontal="center"/>
    </xf>
    <xf numFmtId="165" fontId="34" fillId="57" borderId="27" xfId="0" applyNumberFormat="1" applyFont="1" applyFill="1" applyBorder="1" applyAlignment="1">
      <alignment horizontal="right" vertical="center" wrapText="1"/>
    </xf>
    <xf numFmtId="0" fontId="80" fillId="0" borderId="27" xfId="0" applyFont="1" applyBorder="1" applyAlignment="1">
      <alignment horizontal="center"/>
    </xf>
    <xf numFmtId="39" fontId="80" fillId="0" borderId="27" xfId="0" applyNumberFormat="1" applyFont="1" applyBorder="1" applyAlignment="1">
      <alignment horizontal="center"/>
    </xf>
    <xf numFmtId="0" fontId="80" fillId="0" borderId="32" xfId="0" applyFont="1" applyBorder="1" applyAlignment="1">
      <alignment horizontal="center"/>
    </xf>
    <xf numFmtId="0" fontId="80" fillId="0" borderId="33" xfId="0" applyFont="1" applyBorder="1" applyAlignment="1">
      <alignment horizontal="center"/>
    </xf>
    <xf numFmtId="0" fontId="80" fillId="0" borderId="28" xfId="0" applyFont="1" applyBorder="1" applyAlignment="1">
      <alignment horizontal="center"/>
    </xf>
    <xf numFmtId="0" fontId="34" fillId="56" borderId="27" xfId="0" applyFont="1" applyFill="1" applyBorder="1" applyAlignment="1">
      <alignment horizontal="center" vertical="center"/>
    </xf>
    <xf numFmtId="0" fontId="80" fillId="56" borderId="1" xfId="0" applyFont="1" applyFill="1" applyBorder="1" applyAlignment="1">
      <alignment horizontal="center"/>
    </xf>
    <xf numFmtId="0" fontId="80" fillId="56" borderId="31" xfId="0" applyFont="1" applyFill="1" applyBorder="1" applyAlignment="1">
      <alignment horizontal="center"/>
    </xf>
    <xf numFmtId="38" fontId="43" fillId="58" borderId="27" xfId="77" applyNumberFormat="1" applyFont="1" applyFill="1" applyBorder="1" applyAlignment="1">
      <alignment horizontal="right" vertical="top"/>
      <protection/>
    </xf>
    <xf numFmtId="0" fontId="83" fillId="62" borderId="27" xfId="92" applyFont="1" applyFill="1" applyBorder="1" applyAlignment="1">
      <alignment horizontal="center" vertical="top" wrapText="1"/>
      <protection/>
    </xf>
    <xf numFmtId="37" fontId="32" fillId="57" borderId="1" xfId="75" applyFont="1" applyFill="1" applyBorder="1" applyAlignment="1">
      <alignment horizontal="left" vertical="top" wrapText="1"/>
      <protection/>
    </xf>
    <xf numFmtId="37" fontId="32" fillId="57" borderId="13" xfId="75" applyFont="1" applyFill="1" applyBorder="1" applyAlignment="1">
      <alignment horizontal="left" vertical="top" wrapText="1"/>
      <protection/>
    </xf>
    <xf numFmtId="37" fontId="32" fillId="57" borderId="31" xfId="75" applyFont="1" applyFill="1" applyBorder="1" applyAlignment="1">
      <alignment horizontal="left" vertical="top" wrapText="1"/>
      <protection/>
    </xf>
    <xf numFmtId="0" fontId="34" fillId="0" borderId="27" xfId="92" applyFont="1" applyFill="1" applyBorder="1" applyAlignment="1">
      <alignment horizontal="left" vertical="top" wrapText="1"/>
      <protection/>
    </xf>
    <xf numFmtId="0" fontId="34" fillId="0" borderId="1" xfId="92" applyFont="1" applyFill="1" applyBorder="1" applyAlignment="1">
      <alignment horizontal="left" vertical="top" wrapText="1"/>
      <protection/>
    </xf>
    <xf numFmtId="0" fontId="34" fillId="0" borderId="13" xfId="92" applyFont="1" applyFill="1" applyBorder="1" applyAlignment="1">
      <alignment horizontal="left" vertical="top" wrapText="1"/>
      <protection/>
    </xf>
    <xf numFmtId="0" fontId="34" fillId="0" borderId="31" xfId="92" applyFont="1" applyFill="1" applyBorder="1" applyAlignment="1">
      <alignment horizontal="left" vertical="top" wrapText="1"/>
      <protection/>
    </xf>
    <xf numFmtId="38" fontId="36" fillId="56" borderId="27" xfId="78" applyNumberFormat="1" applyFont="1" applyFill="1" applyBorder="1" applyAlignment="1">
      <alignment horizontal="left" vertical="center"/>
      <protection/>
    </xf>
    <xf numFmtId="38" fontId="32" fillId="58" borderId="27" xfId="91" applyNumberFormat="1" applyFont="1" applyFill="1" applyBorder="1" applyAlignment="1">
      <alignment horizontal="left" vertical="center" indent="2"/>
      <protection/>
    </xf>
    <xf numFmtId="0" fontId="80" fillId="0" borderId="27" xfId="0" applyFont="1" applyBorder="1" applyAlignment="1">
      <alignment horizontal="left"/>
    </xf>
    <xf numFmtId="39" fontId="80" fillId="0" borderId="1" xfId="0" applyNumberFormat="1" applyFont="1" applyBorder="1" applyAlignment="1">
      <alignment horizontal="center"/>
    </xf>
    <xf numFmtId="0" fontId="80" fillId="0" borderId="31" xfId="0" applyFont="1" applyBorder="1" applyAlignment="1">
      <alignment horizontal="center"/>
    </xf>
    <xf numFmtId="174" fontId="80" fillId="0" borderId="1" xfId="0" applyNumberFormat="1" applyFont="1" applyBorder="1" applyAlignment="1">
      <alignment horizontal="center"/>
    </xf>
    <xf numFmtId="4" fontId="80" fillId="0" borderId="27" xfId="0" applyNumberFormat="1" applyFont="1" applyBorder="1" applyAlignment="1">
      <alignment horizontal="center"/>
    </xf>
    <xf numFmtId="0" fontId="35" fillId="0" borderId="34" xfId="0" applyFont="1" applyBorder="1" applyAlignment="1" applyProtection="1">
      <alignment horizontal="center" vertical="center" wrapText="1"/>
      <protection locked="0"/>
    </xf>
    <xf numFmtId="0" fontId="35" fillId="0" borderId="35" xfId="0" applyFont="1" applyBorder="1" applyAlignment="1" applyProtection="1">
      <alignment horizontal="center" vertical="center" wrapText="1"/>
      <protection locked="0"/>
    </xf>
    <xf numFmtId="0" fontId="35" fillId="0" borderId="36" xfId="0" applyFont="1" applyBorder="1" applyAlignment="1" applyProtection="1">
      <alignment horizontal="center" vertical="center" wrapText="1"/>
      <protection locked="0"/>
    </xf>
    <xf numFmtId="0" fontId="35" fillId="0" borderId="37" xfId="0" applyFont="1" applyBorder="1" applyAlignment="1" applyProtection="1">
      <alignment horizontal="center" vertical="center" wrapText="1"/>
      <protection locked="0"/>
    </xf>
    <xf numFmtId="2" fontId="80" fillId="0" borderId="27" xfId="0" applyNumberFormat="1" applyFont="1" applyBorder="1" applyAlignment="1">
      <alignment horizontal="center"/>
    </xf>
  </cellXfs>
  <cellStyles count="122">
    <cellStyle name="Normal" xfId="0"/>
    <cellStyle name="20% - Accent1 2" xfId="15"/>
    <cellStyle name="20% - Accent2 2" xfId="16"/>
    <cellStyle name="20% - Accent3 2" xfId="17"/>
    <cellStyle name="20% - Accent4 2" xfId="18"/>
    <cellStyle name="20% - Accent5 2" xfId="19"/>
    <cellStyle name="20% - Accent6 2" xfId="20"/>
    <cellStyle name="20% - Акцент1" xfId="21"/>
    <cellStyle name="20% - Акцент2" xfId="22"/>
    <cellStyle name="20% - Акцент3" xfId="23"/>
    <cellStyle name="20% - Акцент4" xfId="24"/>
    <cellStyle name="20% - Акцент5" xfId="25"/>
    <cellStyle name="20% - Акцент6" xfId="26"/>
    <cellStyle name="40% - Accent1 2" xfId="27"/>
    <cellStyle name="40% - Accent2 2" xfId="28"/>
    <cellStyle name="40% - Accent3 2" xfId="29"/>
    <cellStyle name="40% - Accent4 2" xfId="30"/>
    <cellStyle name="40% - Accent5 2" xfId="31"/>
    <cellStyle name="40% - Accent6 2" xfId="32"/>
    <cellStyle name="40% - Акцент1" xfId="33"/>
    <cellStyle name="40% - Акцент2" xfId="34"/>
    <cellStyle name="40% - Акцент3" xfId="35"/>
    <cellStyle name="40% - Акцент4" xfId="36"/>
    <cellStyle name="40% - Акцент5" xfId="37"/>
    <cellStyle name="40% - Акцент6" xfId="38"/>
    <cellStyle name="60% - Accent1 2" xfId="39"/>
    <cellStyle name="60% - Accent2 2" xfId="40"/>
    <cellStyle name="60% - Accent3 2" xfId="41"/>
    <cellStyle name="60% - Accent4 2" xfId="42"/>
    <cellStyle name="60% - Accent5 2" xfId="43"/>
    <cellStyle name="60% - Accent6 2" xfId="44"/>
    <cellStyle name="60% - Акцент1" xfId="45"/>
    <cellStyle name="60% - Акцент2" xfId="46"/>
    <cellStyle name="60% - Акцент3" xfId="47"/>
    <cellStyle name="60% - Акцент4" xfId="48"/>
    <cellStyle name="60% - Акцент5" xfId="49"/>
    <cellStyle name="60% - Акцент6" xfId="50"/>
    <cellStyle name="Accent1 2" xfId="51"/>
    <cellStyle name="Accent2 2" xfId="52"/>
    <cellStyle name="Accent3 2" xfId="53"/>
    <cellStyle name="Accent4 2" xfId="54"/>
    <cellStyle name="Accent5 2" xfId="55"/>
    <cellStyle name="Accent6 2" xfId="56"/>
    <cellStyle name="amount" xfId="57"/>
    <cellStyle name="Bad 2" xfId="58"/>
    <cellStyle name="Blank" xfId="59"/>
    <cellStyle name="Body text" xfId="60"/>
    <cellStyle name="Calculation 2" xfId="61"/>
    <cellStyle name="Check Cell 2" xfId="62"/>
    <cellStyle name="Comma0" xfId="63"/>
    <cellStyle name="Currency0" xfId="64"/>
    <cellStyle name="DarkBlueOutline" xfId="65"/>
    <cellStyle name="DarkBlueOutlineYellow" xfId="66"/>
    <cellStyle name="Date" xfId="67"/>
    <cellStyle name="Dezimal [0]_Compiling Utility Macros" xfId="68"/>
    <cellStyle name="Dezimal_Compiling Utility Macros" xfId="69"/>
    <cellStyle name="Explanatory Text 2" xfId="70"/>
    <cellStyle name="Fixed" xfId="71"/>
    <cellStyle name="Good 2" xfId="72"/>
    <cellStyle name="GRAY" xfId="73"/>
    <cellStyle name="Gross Margin" xfId="74"/>
    <cellStyle name="header" xfId="75"/>
    <cellStyle name="Header Total" xfId="76"/>
    <cellStyle name="Header1" xfId="77"/>
    <cellStyle name="Header2" xfId="78"/>
    <cellStyle name="Header3" xfId="79"/>
    <cellStyle name="Heading 1 2" xfId="80"/>
    <cellStyle name="Heading 2 2" xfId="81"/>
    <cellStyle name="Heading 3 2" xfId="82"/>
    <cellStyle name="Heading 4 2" xfId="83"/>
    <cellStyle name="Input 2" xfId="84"/>
    <cellStyle name="Level 2 Total" xfId="85"/>
    <cellStyle name="Linked Cell 2" xfId="86"/>
    <cellStyle name="Major Total" xfId="87"/>
    <cellStyle name="Neutral 2" xfId="88"/>
    <cellStyle name="NonPrint_TemTitle" xfId="89"/>
    <cellStyle name="Normal 2" xfId="90"/>
    <cellStyle name="Normal 2_Cash Flow Forecast, 12 Months" xfId="91"/>
    <cellStyle name="Normal 3" xfId="92"/>
    <cellStyle name="NormalRed" xfId="93"/>
    <cellStyle name="Note 2" xfId="94"/>
    <cellStyle name="Output 2" xfId="95"/>
    <cellStyle name="Percent.0" xfId="96"/>
    <cellStyle name="Percent.00" xfId="97"/>
    <cellStyle name="RED POSTED" xfId="98"/>
    <cellStyle name="Standard_Anpassen der Amortisation" xfId="99"/>
    <cellStyle name="Text_simple" xfId="100"/>
    <cellStyle name="Title 2" xfId="101"/>
    <cellStyle name="TmsRmn10BlueItalic" xfId="102"/>
    <cellStyle name="TmsRmn10Bold" xfId="103"/>
    <cellStyle name="Total 2" xfId="104"/>
    <cellStyle name="Währung [0]_Compiling Utility Macros" xfId="105"/>
    <cellStyle name="Währung_Compiling Utility Macros" xfId="106"/>
    <cellStyle name="Warning Text 2" xfId="107"/>
    <cellStyle name="Акцент1" xfId="108"/>
    <cellStyle name="Акцент2" xfId="109"/>
    <cellStyle name="Акцент3" xfId="110"/>
    <cellStyle name="Акцент4" xfId="111"/>
    <cellStyle name="Акцент5" xfId="112"/>
    <cellStyle name="Акцент6" xfId="113"/>
    <cellStyle name="Ввод " xfId="114"/>
    <cellStyle name="Вывод" xfId="115"/>
    <cellStyle name="Вычисление" xfId="116"/>
    <cellStyle name="Currency" xfId="117"/>
    <cellStyle name="Currency [0]" xfId="118"/>
    <cellStyle name="Заголовок 1" xfId="119"/>
    <cellStyle name="Заголовок 2" xfId="120"/>
    <cellStyle name="Заголовок 3" xfId="121"/>
    <cellStyle name="Заголовок 4" xfId="122"/>
    <cellStyle name="Итог" xfId="123"/>
    <cellStyle name="Контрольная ячейка" xfId="124"/>
    <cellStyle name="Название" xfId="125"/>
    <cellStyle name="Нейтральный" xfId="126"/>
    <cellStyle name="Плохой" xfId="127"/>
    <cellStyle name="Пояснение" xfId="128"/>
    <cellStyle name="Примечание" xfId="129"/>
    <cellStyle name="Percent" xfId="130"/>
    <cellStyle name="Связанная ячейка" xfId="131"/>
    <cellStyle name="Текст предупреждения" xfId="132"/>
    <cellStyle name="Comma" xfId="133"/>
    <cellStyle name="Comma [0]"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1"/>
  <sheetViews>
    <sheetView tabSelected="1" zoomScalePageLayoutView="0" workbookViewId="0" topLeftCell="A1">
      <selection activeCell="A1" sqref="A1"/>
    </sheetView>
  </sheetViews>
  <sheetFormatPr defaultColWidth="9.140625" defaultRowHeight="15"/>
  <cols>
    <col min="1" max="1" width="157.8515625" style="0" customWidth="1"/>
  </cols>
  <sheetData>
    <row r="1" ht="15">
      <c r="A1" s="24" t="s">
        <v>26</v>
      </c>
    </row>
    <row r="2" ht="15">
      <c r="A2" s="26" t="s">
        <v>28</v>
      </c>
    </row>
    <row r="3" ht="15.75" customHeight="1">
      <c r="A3" s="26" t="s">
        <v>29</v>
      </c>
    </row>
    <row r="4" ht="29.25">
      <c r="A4" s="26" t="s">
        <v>32</v>
      </c>
    </row>
    <row r="5" ht="29.25">
      <c r="A5" s="26" t="s">
        <v>31</v>
      </c>
    </row>
    <row r="6" ht="15">
      <c r="A6" s="26" t="s">
        <v>33</v>
      </c>
    </row>
    <row r="7" ht="29.25">
      <c r="A7" s="26" t="s">
        <v>34</v>
      </c>
    </row>
    <row r="8" ht="44.25">
      <c r="A8" s="25" t="s">
        <v>41</v>
      </c>
    </row>
    <row r="9" ht="15">
      <c r="A9" s="26"/>
    </row>
    <row r="10" ht="15">
      <c r="A10" s="24" t="s">
        <v>27</v>
      </c>
    </row>
    <row r="11" ht="15">
      <c r="A11" s="26" t="s">
        <v>35</v>
      </c>
    </row>
    <row r="12" ht="29.25">
      <c r="A12" s="26" t="s">
        <v>30</v>
      </c>
    </row>
    <row r="13" ht="29.25">
      <c r="A13" s="26" t="s">
        <v>36</v>
      </c>
    </row>
    <row r="14" ht="31.5" customHeight="1">
      <c r="A14" s="26" t="s">
        <v>37</v>
      </c>
    </row>
    <row r="15" ht="15">
      <c r="A15" s="26" t="s">
        <v>38</v>
      </c>
    </row>
    <row r="16" ht="29.25">
      <c r="A16" s="26" t="s">
        <v>39</v>
      </c>
    </row>
    <row r="17" ht="44.25">
      <c r="A17" s="25" t="s">
        <v>42</v>
      </c>
    </row>
    <row r="21" ht="15">
      <c r="A21" s="23" t="s">
        <v>40</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H34"/>
  <sheetViews>
    <sheetView zoomScale="115" zoomScaleNormal="115" zoomScalePageLayoutView="0" workbookViewId="0" topLeftCell="A1">
      <selection activeCell="A1" sqref="A1:H1"/>
    </sheetView>
  </sheetViews>
  <sheetFormatPr defaultColWidth="9.140625" defaultRowHeight="15"/>
  <cols>
    <col min="1" max="1" width="12.28125" style="0" customWidth="1"/>
    <col min="2" max="2" width="13.140625" style="0" customWidth="1"/>
    <col min="3" max="3" width="7.7109375" style="0" customWidth="1"/>
    <col min="4" max="4" width="6.8515625" style="0" customWidth="1"/>
    <col min="6" max="6" width="10.57421875" style="0" customWidth="1"/>
    <col min="7" max="7" width="16.00390625" style="0" customWidth="1"/>
    <col min="8" max="8" width="13.57421875" style="0" customWidth="1"/>
  </cols>
  <sheetData>
    <row r="1" spans="1:8" ht="23.25" customHeight="1">
      <c r="A1" s="57" t="s">
        <v>24</v>
      </c>
      <c r="B1" s="57"/>
      <c r="C1" s="57"/>
      <c r="D1" s="57"/>
      <c r="E1" s="57"/>
      <c r="F1" s="57"/>
      <c r="G1" s="57"/>
      <c r="H1" s="57"/>
    </row>
    <row r="2" spans="1:8" ht="40.5" customHeight="1">
      <c r="A2" s="58" t="s">
        <v>22</v>
      </c>
      <c r="B2" s="59"/>
      <c r="C2" s="59"/>
      <c r="D2" s="59"/>
      <c r="E2" s="59"/>
      <c r="F2" s="59"/>
      <c r="G2" s="59"/>
      <c r="H2" s="60"/>
    </row>
    <row r="3" spans="1:8" ht="14.25" customHeight="1">
      <c r="A3" s="61" t="s">
        <v>1</v>
      </c>
      <c r="B3" s="61"/>
      <c r="C3" s="61"/>
      <c r="D3" s="61"/>
      <c r="E3" s="61"/>
      <c r="F3" s="61"/>
      <c r="G3" s="67"/>
      <c r="H3" s="67"/>
    </row>
    <row r="4" spans="1:8" ht="15.75" customHeight="1">
      <c r="A4" s="62" t="s">
        <v>16</v>
      </c>
      <c r="B4" s="63"/>
      <c r="C4" s="63"/>
      <c r="D4" s="63"/>
      <c r="E4" s="63"/>
      <c r="F4" s="64"/>
      <c r="G4" s="68">
        <f>H33</f>
        <v>0</v>
      </c>
      <c r="H4" s="69"/>
    </row>
    <row r="5" spans="1:8" ht="15.75" customHeight="1">
      <c r="A5" s="62" t="s">
        <v>18</v>
      </c>
      <c r="B5" s="63"/>
      <c r="C5" s="63"/>
      <c r="D5" s="63"/>
      <c r="E5" s="63"/>
      <c r="F5" s="64"/>
      <c r="G5" s="70">
        <f>F33+G33</f>
        <v>0</v>
      </c>
      <c r="H5" s="69"/>
    </row>
    <row r="6" spans="1:8" ht="14.25" customHeight="1">
      <c r="A6" s="61" t="s">
        <v>0</v>
      </c>
      <c r="B6" s="61"/>
      <c r="C6" s="61"/>
      <c r="D6" s="61"/>
      <c r="E6" s="61"/>
      <c r="F6" s="61"/>
      <c r="G6" s="46"/>
      <c r="H6" s="46"/>
    </row>
    <row r="7" spans="1:8" ht="13.5" customHeight="1">
      <c r="A7" s="65" t="s">
        <v>25</v>
      </c>
      <c r="B7" s="65"/>
      <c r="C7" s="65"/>
      <c r="D7" s="65"/>
      <c r="E7" s="65"/>
      <c r="F7" s="65"/>
      <c r="G7" s="54"/>
      <c r="H7" s="55"/>
    </row>
    <row r="8" spans="1:8" ht="15">
      <c r="A8" s="66" t="s">
        <v>4</v>
      </c>
      <c r="B8" s="66"/>
      <c r="C8" s="66"/>
      <c r="D8" s="66"/>
      <c r="E8" s="66"/>
      <c r="F8" s="66"/>
      <c r="G8" s="71">
        <f>H12</f>
        <v>0</v>
      </c>
      <c r="H8" s="48"/>
    </row>
    <row r="9" spans="1:8" ht="15">
      <c r="A9" s="66" t="s">
        <v>2</v>
      </c>
      <c r="B9" s="66"/>
      <c r="C9" s="66"/>
      <c r="D9" s="66"/>
      <c r="E9" s="66"/>
      <c r="F9" s="66"/>
      <c r="G9" s="48"/>
      <c r="H9" s="48"/>
    </row>
    <row r="10" spans="1:8" ht="15">
      <c r="A10" s="66" t="s">
        <v>3</v>
      </c>
      <c r="B10" s="66"/>
      <c r="C10" s="66"/>
      <c r="D10" s="66"/>
      <c r="E10" s="66"/>
      <c r="F10" s="66"/>
      <c r="G10" s="48"/>
      <c r="H10" s="48"/>
    </row>
    <row r="11" spans="1:8" ht="17.25" customHeight="1">
      <c r="A11" s="56" t="s">
        <v>21</v>
      </c>
      <c r="B11" s="56"/>
      <c r="C11" s="56"/>
      <c r="D11" s="56"/>
      <c r="E11" s="56"/>
      <c r="F11" s="56"/>
      <c r="G11" s="49">
        <f>G8+G9+G10</f>
        <v>0</v>
      </c>
      <c r="H11" s="48"/>
    </row>
    <row r="12" spans="1:8" ht="15">
      <c r="A12" s="53" t="s">
        <v>5</v>
      </c>
      <c r="B12" s="53"/>
      <c r="C12" s="53"/>
      <c r="D12" s="53"/>
      <c r="E12" s="53"/>
      <c r="F12" s="47" t="s">
        <v>8</v>
      </c>
      <c r="G12" s="47"/>
      <c r="H12" s="20">
        <f>F33*F34</f>
        <v>0</v>
      </c>
    </row>
    <row r="13" spans="1:8" ht="15">
      <c r="A13" s="53"/>
      <c r="B13" s="53"/>
      <c r="C13" s="53"/>
      <c r="D13" s="53"/>
      <c r="E13" s="53"/>
      <c r="F13" s="47" t="s">
        <v>19</v>
      </c>
      <c r="G13" s="47"/>
      <c r="H13" s="20">
        <f>F33</f>
        <v>0</v>
      </c>
    </row>
    <row r="14" spans="1:8" ht="38.25">
      <c r="A14" s="1" t="s">
        <v>9</v>
      </c>
      <c r="B14" s="2" t="s">
        <v>11</v>
      </c>
      <c r="C14" s="3" t="s">
        <v>6</v>
      </c>
      <c r="D14" s="4" t="s">
        <v>7</v>
      </c>
      <c r="E14" s="5" t="s">
        <v>10</v>
      </c>
      <c r="F14" s="19" t="s">
        <v>23</v>
      </c>
      <c r="G14" s="19" t="s">
        <v>20</v>
      </c>
      <c r="H14" s="18" t="s">
        <v>15</v>
      </c>
    </row>
    <row r="15" spans="1:8" ht="12" customHeight="1">
      <c r="A15" s="50"/>
      <c r="B15" s="6"/>
      <c r="C15" s="7"/>
      <c r="D15" s="32"/>
      <c r="E15" s="15">
        <f>C15*D15</f>
        <v>0</v>
      </c>
      <c r="F15" s="27">
        <v>0</v>
      </c>
      <c r="G15" s="28">
        <v>0</v>
      </c>
      <c r="H15" s="16">
        <f>(F15+G15)*F34</f>
        <v>0</v>
      </c>
    </row>
    <row r="16" spans="1:8" ht="12" customHeight="1">
      <c r="A16" s="51"/>
      <c r="B16" s="6"/>
      <c r="C16" s="7"/>
      <c r="D16" s="32"/>
      <c r="E16" s="15">
        <f>C16*D16</f>
        <v>0</v>
      </c>
      <c r="F16" s="27"/>
      <c r="G16" s="28"/>
      <c r="H16" s="16">
        <f>(F16+G16)*F34</f>
        <v>0</v>
      </c>
    </row>
    <row r="17" spans="1:8" ht="12" customHeight="1">
      <c r="A17" s="52"/>
      <c r="B17" s="6"/>
      <c r="C17" s="7"/>
      <c r="D17" s="32"/>
      <c r="E17" s="15">
        <f aca="true" t="shared" si="0" ref="E17:E32">C17*D17</f>
        <v>0</v>
      </c>
      <c r="F17" s="27"/>
      <c r="G17" s="28"/>
      <c r="H17" s="16">
        <f>(F17+G17)*F34</f>
        <v>0</v>
      </c>
    </row>
    <row r="18" spans="1:8" ht="12" customHeight="1">
      <c r="A18" s="50"/>
      <c r="B18" s="6"/>
      <c r="C18" s="7"/>
      <c r="D18" s="32"/>
      <c r="E18" s="15">
        <f t="shared" si="0"/>
        <v>0</v>
      </c>
      <c r="F18" s="27"/>
      <c r="G18" s="28"/>
      <c r="H18" s="16">
        <f>(F18+G18)*F34</f>
        <v>0</v>
      </c>
    </row>
    <row r="19" spans="1:8" ht="12" customHeight="1">
      <c r="A19" s="51"/>
      <c r="B19" s="6"/>
      <c r="C19" s="7"/>
      <c r="D19" s="32"/>
      <c r="E19" s="15">
        <f t="shared" si="0"/>
        <v>0</v>
      </c>
      <c r="F19" s="27"/>
      <c r="G19" s="28"/>
      <c r="H19" s="16">
        <f>(F19+G19)*F34</f>
        <v>0</v>
      </c>
    </row>
    <row r="20" spans="1:8" ht="12" customHeight="1">
      <c r="A20" s="52"/>
      <c r="B20" s="6"/>
      <c r="C20" s="7"/>
      <c r="D20" s="32"/>
      <c r="E20" s="15">
        <f t="shared" si="0"/>
        <v>0</v>
      </c>
      <c r="F20" s="27"/>
      <c r="G20" s="28"/>
      <c r="H20" s="16">
        <f>(F20+G20)*F34</f>
        <v>0</v>
      </c>
    </row>
    <row r="21" spans="1:8" ht="12" customHeight="1">
      <c r="A21" s="50"/>
      <c r="B21" s="8"/>
      <c r="C21" s="7"/>
      <c r="D21" s="32"/>
      <c r="E21" s="15">
        <f t="shared" si="0"/>
        <v>0</v>
      </c>
      <c r="F21" s="27"/>
      <c r="G21" s="28"/>
      <c r="H21" s="16">
        <f>(F21+G21)*F34</f>
        <v>0</v>
      </c>
    </row>
    <row r="22" spans="1:8" ht="12" customHeight="1">
      <c r="A22" s="51"/>
      <c r="B22" s="8"/>
      <c r="C22" s="7"/>
      <c r="D22" s="32"/>
      <c r="E22" s="15">
        <f t="shared" si="0"/>
        <v>0</v>
      </c>
      <c r="F22" s="27"/>
      <c r="G22" s="28"/>
      <c r="H22" s="16">
        <f>(F22+G22)*F34</f>
        <v>0</v>
      </c>
    </row>
    <row r="23" spans="1:8" ht="12" customHeight="1">
      <c r="A23" s="52"/>
      <c r="B23" s="9"/>
      <c r="C23" s="10"/>
      <c r="D23" s="38"/>
      <c r="E23" s="15">
        <f t="shared" si="0"/>
        <v>0</v>
      </c>
      <c r="F23" s="27"/>
      <c r="G23" s="28"/>
      <c r="H23" s="16">
        <f>(F23+G23)*F34</f>
        <v>0</v>
      </c>
    </row>
    <row r="24" spans="1:8" ht="12" customHeight="1">
      <c r="A24" s="50"/>
      <c r="B24" s="6"/>
      <c r="C24" s="11"/>
      <c r="D24" s="32"/>
      <c r="E24" s="15">
        <f t="shared" si="0"/>
        <v>0</v>
      </c>
      <c r="F24" s="27"/>
      <c r="G24" s="28"/>
      <c r="H24" s="16">
        <f>(F24+G24)*F34</f>
        <v>0</v>
      </c>
    </row>
    <row r="25" spans="1:8" ht="12" customHeight="1">
      <c r="A25" s="51"/>
      <c r="B25" s="6"/>
      <c r="C25" s="11"/>
      <c r="D25" s="32"/>
      <c r="E25" s="15">
        <f t="shared" si="0"/>
        <v>0</v>
      </c>
      <c r="F25" s="27"/>
      <c r="G25" s="28"/>
      <c r="H25" s="16">
        <f>(F25+G25)*F34</f>
        <v>0</v>
      </c>
    </row>
    <row r="26" spans="1:8" ht="12" customHeight="1">
      <c r="A26" s="52"/>
      <c r="B26" s="6"/>
      <c r="C26" s="11"/>
      <c r="D26" s="32"/>
      <c r="E26" s="15">
        <f t="shared" si="0"/>
        <v>0</v>
      </c>
      <c r="F26" s="27"/>
      <c r="G26" s="28"/>
      <c r="H26" s="16">
        <f>(F26+G26)*F34</f>
        <v>0</v>
      </c>
    </row>
    <row r="27" spans="1:8" ht="12" customHeight="1">
      <c r="A27" s="50"/>
      <c r="B27" s="6"/>
      <c r="C27" s="11"/>
      <c r="D27" s="32"/>
      <c r="E27" s="15">
        <f t="shared" si="0"/>
        <v>0</v>
      </c>
      <c r="F27" s="27"/>
      <c r="G27" s="28"/>
      <c r="H27" s="16">
        <f>(F27+G27)*F34</f>
        <v>0</v>
      </c>
    </row>
    <row r="28" spans="1:8" ht="12" customHeight="1">
      <c r="A28" s="51"/>
      <c r="B28" s="12"/>
      <c r="C28" s="7"/>
      <c r="D28" s="32"/>
      <c r="E28" s="15">
        <f t="shared" si="0"/>
        <v>0</v>
      </c>
      <c r="F28" s="27"/>
      <c r="G28" s="28"/>
      <c r="H28" s="16">
        <f>(F28+G28)*F34</f>
        <v>0</v>
      </c>
    </row>
    <row r="29" spans="1:8" ht="12" customHeight="1">
      <c r="A29" s="52"/>
      <c r="B29" s="12"/>
      <c r="C29" s="7"/>
      <c r="D29" s="32"/>
      <c r="E29" s="15">
        <f t="shared" si="0"/>
        <v>0</v>
      </c>
      <c r="F29" s="27"/>
      <c r="G29" s="28"/>
      <c r="H29" s="16">
        <f>(F29+G29)*F34</f>
        <v>0</v>
      </c>
    </row>
    <row r="30" spans="1:8" ht="12" customHeight="1">
      <c r="A30" s="50"/>
      <c r="B30" s="13"/>
      <c r="C30" s="14"/>
      <c r="D30" s="39"/>
      <c r="E30" s="15">
        <f t="shared" si="0"/>
        <v>0</v>
      </c>
      <c r="F30" s="27"/>
      <c r="G30" s="28"/>
      <c r="H30" s="16">
        <f>(F30+G30)*F34</f>
        <v>0</v>
      </c>
    </row>
    <row r="31" spans="1:8" ht="12" customHeight="1">
      <c r="A31" s="51"/>
      <c r="B31" s="12"/>
      <c r="C31" s="7"/>
      <c r="D31" s="32"/>
      <c r="E31" s="15">
        <f t="shared" si="0"/>
        <v>0</v>
      </c>
      <c r="F31" s="27"/>
      <c r="G31" s="28"/>
      <c r="H31" s="16">
        <f>(F31+G31)*F34</f>
        <v>0</v>
      </c>
    </row>
    <row r="32" spans="1:8" ht="12" customHeight="1">
      <c r="A32" s="52"/>
      <c r="B32" s="12"/>
      <c r="C32" s="7"/>
      <c r="D32" s="32"/>
      <c r="E32" s="15">
        <f t="shared" si="0"/>
        <v>0</v>
      </c>
      <c r="F32" s="27"/>
      <c r="G32" s="28"/>
      <c r="H32" s="16">
        <f>(F32+G32)*F34</f>
        <v>0</v>
      </c>
    </row>
    <row r="33" spans="1:8" ht="12" customHeight="1">
      <c r="A33" s="43" t="s">
        <v>14</v>
      </c>
      <c r="B33" s="44"/>
      <c r="C33" s="44"/>
      <c r="D33" s="44"/>
      <c r="E33" s="45"/>
      <c r="F33" s="22">
        <f>SUM(F15:F32)</f>
        <v>0</v>
      </c>
      <c r="G33" s="22">
        <f>SUM(G15:G32)</f>
        <v>0</v>
      </c>
      <c r="H33" s="22">
        <f>SUM(H15:H32)</f>
        <v>0</v>
      </c>
    </row>
    <row r="34" spans="2:8" ht="15.75" customHeight="1">
      <c r="B34" s="41" t="s">
        <v>12</v>
      </c>
      <c r="C34" s="42"/>
      <c r="D34" s="40" t="s">
        <v>17</v>
      </c>
      <c r="E34" s="40"/>
      <c r="F34" s="21">
        <v>1</v>
      </c>
      <c r="G34" s="21" t="s">
        <v>13</v>
      </c>
      <c r="H34" s="17"/>
    </row>
    <row r="35" ht="9.75" customHeight="1"/>
    <row r="37" ht="6.75" customHeight="1"/>
    <row r="39" ht="6.75" customHeight="1"/>
  </sheetData>
  <sheetProtection/>
  <mergeCells count="32">
    <mergeCell ref="A11:F11"/>
    <mergeCell ref="A1:H1"/>
    <mergeCell ref="A2:H2"/>
    <mergeCell ref="A3:F3"/>
    <mergeCell ref="A4:F4"/>
    <mergeCell ref="A5:F5"/>
    <mergeCell ref="A6:F6"/>
    <mergeCell ref="A7:F7"/>
    <mergeCell ref="A8:F8"/>
    <mergeCell ref="A9:F9"/>
    <mergeCell ref="A10:F10"/>
    <mergeCell ref="G3:H3"/>
    <mergeCell ref="G4:H4"/>
    <mergeCell ref="G5:H5"/>
    <mergeCell ref="G8:H8"/>
    <mergeCell ref="G9:H9"/>
    <mergeCell ref="D34:E34"/>
    <mergeCell ref="B34:C34"/>
    <mergeCell ref="A33:E33"/>
    <mergeCell ref="G6:H6"/>
    <mergeCell ref="F12:G12"/>
    <mergeCell ref="F13:G13"/>
    <mergeCell ref="G10:H10"/>
    <mergeCell ref="G11:H11"/>
    <mergeCell ref="A15:A17"/>
    <mergeCell ref="A18:A20"/>
    <mergeCell ref="A21:A23"/>
    <mergeCell ref="A24:A26"/>
    <mergeCell ref="A27:A29"/>
    <mergeCell ref="A30:A32"/>
    <mergeCell ref="A12:E13"/>
    <mergeCell ref="G7:H7"/>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27"/>
  <sheetViews>
    <sheetView zoomScale="115" zoomScaleNormal="115" zoomScalePageLayoutView="0" workbookViewId="0" topLeftCell="A1">
      <selection activeCell="A1" sqref="A1:H1"/>
    </sheetView>
  </sheetViews>
  <sheetFormatPr defaultColWidth="9.140625" defaultRowHeight="15"/>
  <cols>
    <col min="1" max="1" width="15.7109375" style="0" customWidth="1"/>
    <col min="2" max="2" width="33.00390625" style="0" customWidth="1"/>
    <col min="3" max="3" width="7.7109375" style="0" customWidth="1"/>
    <col min="4" max="4" width="12.00390625" style="0" customWidth="1"/>
    <col min="6" max="6" width="12.8515625" style="0" customWidth="1"/>
    <col min="7" max="7" width="16.00390625" style="0" customWidth="1"/>
    <col min="8" max="8" width="13.57421875" style="0" customWidth="1"/>
  </cols>
  <sheetData>
    <row r="1" spans="1:8" ht="23.25" customHeight="1">
      <c r="A1" s="57" t="s">
        <v>24</v>
      </c>
      <c r="B1" s="57"/>
      <c r="C1" s="57"/>
      <c r="D1" s="57"/>
      <c r="E1" s="57"/>
      <c r="F1" s="57"/>
      <c r="G1" s="57"/>
      <c r="H1" s="57"/>
    </row>
    <row r="2" spans="1:8" ht="40.5" customHeight="1">
      <c r="A2" s="58" t="s">
        <v>22</v>
      </c>
      <c r="B2" s="59"/>
      <c r="C2" s="59"/>
      <c r="D2" s="59"/>
      <c r="E2" s="59"/>
      <c r="F2" s="59"/>
      <c r="G2" s="59"/>
      <c r="H2" s="60"/>
    </row>
    <row r="3" spans="1:8" ht="14.25" customHeight="1">
      <c r="A3" s="61" t="s">
        <v>1</v>
      </c>
      <c r="B3" s="61"/>
      <c r="C3" s="61"/>
      <c r="D3" s="61"/>
      <c r="E3" s="61"/>
      <c r="F3" s="61"/>
      <c r="G3" s="67"/>
      <c r="H3" s="67"/>
    </row>
    <row r="4" spans="1:8" ht="15.75" customHeight="1">
      <c r="A4" s="62" t="s">
        <v>16</v>
      </c>
      <c r="B4" s="63"/>
      <c r="C4" s="63"/>
      <c r="D4" s="63"/>
      <c r="E4" s="63"/>
      <c r="F4" s="64"/>
      <c r="G4" s="68">
        <f>H26</f>
        <v>2288.7645</v>
      </c>
      <c r="H4" s="69"/>
    </row>
    <row r="5" spans="1:8" ht="15.75" customHeight="1">
      <c r="A5" s="62" t="s">
        <v>18</v>
      </c>
      <c r="B5" s="63"/>
      <c r="C5" s="63"/>
      <c r="D5" s="63"/>
      <c r="E5" s="63"/>
      <c r="F5" s="64"/>
      <c r="G5" s="70">
        <f>F26+G26</f>
        <v>44825</v>
      </c>
      <c r="H5" s="69"/>
    </row>
    <row r="6" spans="1:8" ht="14.25" customHeight="1">
      <c r="A6" s="61" t="s">
        <v>0</v>
      </c>
      <c r="B6" s="61"/>
      <c r="C6" s="61"/>
      <c r="D6" s="61"/>
      <c r="E6" s="61"/>
      <c r="F6" s="61"/>
      <c r="G6" s="48" t="s">
        <v>58</v>
      </c>
      <c r="H6" s="48"/>
    </row>
    <row r="7" spans="1:8" ht="13.5" customHeight="1">
      <c r="A7" s="65" t="s">
        <v>25</v>
      </c>
      <c r="B7" s="65"/>
      <c r="C7" s="65"/>
      <c r="D7" s="65"/>
      <c r="E7" s="65"/>
      <c r="F7" s="65"/>
      <c r="G7" s="54"/>
      <c r="H7" s="55"/>
    </row>
    <row r="8" spans="1:8" ht="15">
      <c r="A8" s="66" t="s">
        <v>4</v>
      </c>
      <c r="B8" s="66"/>
      <c r="C8" s="66"/>
      <c r="D8" s="66"/>
      <c r="E8" s="66"/>
      <c r="F8" s="66"/>
      <c r="G8" s="71">
        <f>H12</f>
        <v>1333.9425</v>
      </c>
      <c r="H8" s="48"/>
    </row>
    <row r="9" spans="1:8" ht="15">
      <c r="A9" s="66" t="s">
        <v>2</v>
      </c>
      <c r="B9" s="66"/>
      <c r="C9" s="66"/>
      <c r="D9" s="66"/>
      <c r="E9" s="66"/>
      <c r="F9" s="66"/>
      <c r="G9" s="48">
        <f>H17+H18+H19+(G21*F27)+H22</f>
        <v>444.222</v>
      </c>
      <c r="H9" s="48"/>
    </row>
    <row r="10" spans="1:8" ht="15">
      <c r="A10" s="66" t="s">
        <v>3</v>
      </c>
      <c r="B10" s="66"/>
      <c r="C10" s="66"/>
      <c r="D10" s="66"/>
      <c r="E10" s="66"/>
      <c r="F10" s="66"/>
      <c r="G10" s="76">
        <f>G24*F27</f>
        <v>510.6</v>
      </c>
      <c r="H10" s="76"/>
    </row>
    <row r="11" spans="1:8" ht="17.25" customHeight="1">
      <c r="A11" s="56" t="s">
        <v>21</v>
      </c>
      <c r="B11" s="56"/>
      <c r="C11" s="56"/>
      <c r="D11" s="56"/>
      <c r="E11" s="56"/>
      <c r="F11" s="56"/>
      <c r="G11" s="71">
        <f>G8+G9+G10</f>
        <v>2288.7645</v>
      </c>
      <c r="H11" s="48"/>
    </row>
    <row r="12" spans="1:8" ht="15">
      <c r="A12" s="53" t="s">
        <v>5</v>
      </c>
      <c r="B12" s="53"/>
      <c r="C12" s="53"/>
      <c r="D12" s="53"/>
      <c r="E12" s="53"/>
      <c r="F12" s="47" t="s">
        <v>8</v>
      </c>
      <c r="G12" s="47"/>
      <c r="H12" s="20">
        <f>F26*F27</f>
        <v>1333.9425</v>
      </c>
    </row>
    <row r="13" spans="1:8" ht="15">
      <c r="A13" s="53"/>
      <c r="B13" s="53"/>
      <c r="C13" s="53"/>
      <c r="D13" s="53"/>
      <c r="E13" s="53"/>
      <c r="F13" s="47" t="s">
        <v>19</v>
      </c>
      <c r="G13" s="47"/>
      <c r="H13" s="20">
        <f>F26</f>
        <v>26125</v>
      </c>
    </row>
    <row r="14" spans="1:8" ht="63.75">
      <c r="A14" s="1" t="s">
        <v>9</v>
      </c>
      <c r="B14" s="2" t="s">
        <v>11</v>
      </c>
      <c r="C14" s="3" t="s">
        <v>6</v>
      </c>
      <c r="D14" s="4" t="s">
        <v>7</v>
      </c>
      <c r="E14" s="5" t="s">
        <v>10</v>
      </c>
      <c r="F14" s="19" t="s">
        <v>23</v>
      </c>
      <c r="G14" s="19" t="s">
        <v>20</v>
      </c>
      <c r="H14" s="18" t="s">
        <v>15</v>
      </c>
    </row>
    <row r="15" spans="1:8" ht="45">
      <c r="A15" s="75" t="s">
        <v>43</v>
      </c>
      <c r="B15" s="31" t="s">
        <v>44</v>
      </c>
      <c r="C15" s="33">
        <v>60</v>
      </c>
      <c r="D15" s="32">
        <v>100</v>
      </c>
      <c r="E15" s="15">
        <f>C15*D15</f>
        <v>6000</v>
      </c>
      <c r="F15" s="29">
        <f>E15</f>
        <v>6000</v>
      </c>
      <c r="G15" s="30">
        <v>0</v>
      </c>
      <c r="H15" s="16">
        <f>(F15+G15)*F27</f>
        <v>306.36</v>
      </c>
    </row>
    <row r="16" spans="1:8" ht="60">
      <c r="A16" s="75"/>
      <c r="B16" s="31" t="s">
        <v>45</v>
      </c>
      <c r="C16" s="33">
        <v>7.5</v>
      </c>
      <c r="D16" s="32">
        <v>250</v>
      </c>
      <c r="E16" s="15">
        <f>C16*D16</f>
        <v>1875</v>
      </c>
      <c r="F16" s="29">
        <f>E16</f>
        <v>1875</v>
      </c>
      <c r="G16" s="30">
        <v>0</v>
      </c>
      <c r="H16" s="16">
        <f>(F16+G16)*F27</f>
        <v>95.7375</v>
      </c>
    </row>
    <row r="17" spans="1:8" ht="45">
      <c r="A17" s="75"/>
      <c r="B17" s="31" t="s">
        <v>46</v>
      </c>
      <c r="C17" s="33">
        <v>1</v>
      </c>
      <c r="D17" s="32">
        <v>500</v>
      </c>
      <c r="E17" s="15">
        <f aca="true" t="shared" si="0" ref="E17:E25">C17*D17</f>
        <v>500</v>
      </c>
      <c r="F17" s="29">
        <v>0</v>
      </c>
      <c r="G17" s="30">
        <f>E17</f>
        <v>500</v>
      </c>
      <c r="H17" s="16">
        <f>(F17+G17)*F27</f>
        <v>25.53</v>
      </c>
    </row>
    <row r="18" spans="1:8" ht="15">
      <c r="A18" s="72" t="s">
        <v>47</v>
      </c>
      <c r="B18" s="31" t="s">
        <v>48</v>
      </c>
      <c r="C18" s="33">
        <v>4</v>
      </c>
      <c r="D18" s="32">
        <v>80</v>
      </c>
      <c r="E18" s="15">
        <f t="shared" si="0"/>
        <v>320</v>
      </c>
      <c r="F18" s="29">
        <v>0</v>
      </c>
      <c r="G18" s="30">
        <f>E18</f>
        <v>320</v>
      </c>
      <c r="H18" s="16">
        <f>(F18+G18)*F27</f>
        <v>16.3392</v>
      </c>
    </row>
    <row r="19" spans="1:8" ht="15">
      <c r="A19" s="73"/>
      <c r="B19" s="31" t="s">
        <v>49</v>
      </c>
      <c r="C19" s="33">
        <v>16</v>
      </c>
      <c r="D19" s="32">
        <v>30</v>
      </c>
      <c r="E19" s="15">
        <f t="shared" si="0"/>
        <v>480</v>
      </c>
      <c r="F19" s="29">
        <v>0</v>
      </c>
      <c r="G19" s="30">
        <f>E19</f>
        <v>480</v>
      </c>
      <c r="H19" s="16">
        <f>(F19+G19)*F27</f>
        <v>24.5088</v>
      </c>
    </row>
    <row r="20" spans="1:8" ht="30">
      <c r="A20" s="74"/>
      <c r="B20" s="31" t="s">
        <v>50</v>
      </c>
      <c r="C20" s="33">
        <v>1</v>
      </c>
      <c r="D20" s="32">
        <v>1000</v>
      </c>
      <c r="E20" s="15">
        <f t="shared" si="0"/>
        <v>1000</v>
      </c>
      <c r="F20" s="29">
        <f>E20</f>
        <v>1000</v>
      </c>
      <c r="G20" s="30">
        <v>0</v>
      </c>
      <c r="H20" s="16">
        <f>(F20+G20)*F27</f>
        <v>51.06</v>
      </c>
    </row>
    <row r="21" spans="1:8" ht="15">
      <c r="A21" s="75" t="s">
        <v>51</v>
      </c>
      <c r="B21" s="35" t="s">
        <v>52</v>
      </c>
      <c r="C21" s="33">
        <v>60</v>
      </c>
      <c r="D21" s="32">
        <v>250</v>
      </c>
      <c r="E21" s="15">
        <f t="shared" si="0"/>
        <v>15000</v>
      </c>
      <c r="F21" s="29">
        <v>10000</v>
      </c>
      <c r="G21" s="30">
        <v>5000</v>
      </c>
      <c r="H21" s="16">
        <f>(F21+G21)*F27</f>
        <v>765.9</v>
      </c>
    </row>
    <row r="22" spans="1:8" ht="15">
      <c r="A22" s="75"/>
      <c r="B22" s="35" t="s">
        <v>53</v>
      </c>
      <c r="C22" s="33">
        <v>20</v>
      </c>
      <c r="D22" s="32">
        <v>120</v>
      </c>
      <c r="E22" s="15">
        <f t="shared" si="0"/>
        <v>2400</v>
      </c>
      <c r="F22" s="29">
        <v>0</v>
      </c>
      <c r="G22" s="30">
        <f>E22</f>
        <v>2400</v>
      </c>
      <c r="H22" s="16">
        <f>(F22+G22)*F27</f>
        <v>122.544</v>
      </c>
    </row>
    <row r="23" spans="1:8" ht="15">
      <c r="A23" s="75" t="s">
        <v>54</v>
      </c>
      <c r="B23" s="36" t="s">
        <v>55</v>
      </c>
      <c r="C23" s="34">
        <v>15</v>
      </c>
      <c r="D23" s="32">
        <v>200</v>
      </c>
      <c r="E23" s="15">
        <f t="shared" si="0"/>
        <v>3000</v>
      </c>
      <c r="F23" s="29">
        <f>E23</f>
        <v>3000</v>
      </c>
      <c r="G23" s="30">
        <v>0</v>
      </c>
      <c r="H23" s="16">
        <f>(F23+G23)*F27</f>
        <v>153.18</v>
      </c>
    </row>
    <row r="24" spans="1:8" ht="15">
      <c r="A24" s="75"/>
      <c r="B24" s="36" t="s">
        <v>56</v>
      </c>
      <c r="C24" s="34">
        <v>2</v>
      </c>
      <c r="D24" s="32">
        <v>6000</v>
      </c>
      <c r="E24" s="15">
        <f t="shared" si="0"/>
        <v>12000</v>
      </c>
      <c r="F24" s="29">
        <v>2000</v>
      </c>
      <c r="G24" s="30">
        <v>10000</v>
      </c>
      <c r="H24" s="16">
        <f>(F24+G24)*F27</f>
        <v>612.72</v>
      </c>
    </row>
    <row r="25" spans="1:8" ht="30">
      <c r="A25" s="75"/>
      <c r="B25" s="36" t="s">
        <v>57</v>
      </c>
      <c r="C25" s="34">
        <v>25</v>
      </c>
      <c r="D25" s="32">
        <v>90</v>
      </c>
      <c r="E25" s="15">
        <f t="shared" si="0"/>
        <v>2250</v>
      </c>
      <c r="F25" s="29">
        <f>E25</f>
        <v>2250</v>
      </c>
      <c r="G25" s="30">
        <v>0</v>
      </c>
      <c r="H25" s="16">
        <f>(F25+G25)*F27</f>
        <v>114.885</v>
      </c>
    </row>
    <row r="26" spans="1:8" ht="12" customHeight="1">
      <c r="A26" s="43" t="s">
        <v>14</v>
      </c>
      <c r="B26" s="44"/>
      <c r="C26" s="44"/>
      <c r="D26" s="44"/>
      <c r="E26" s="45"/>
      <c r="F26" s="22">
        <f>SUM(F15:F25)</f>
        <v>26125</v>
      </c>
      <c r="G26" s="22">
        <f>SUM(G15:G25)</f>
        <v>18700</v>
      </c>
      <c r="H26" s="22">
        <f>SUM(H15:H25)</f>
        <v>2288.7645</v>
      </c>
    </row>
    <row r="27" spans="2:8" ht="15.75" customHeight="1">
      <c r="B27" s="41" t="s">
        <v>12</v>
      </c>
      <c r="C27" s="42"/>
      <c r="D27" s="40" t="s">
        <v>17</v>
      </c>
      <c r="E27" s="40"/>
      <c r="F27" s="37">
        <v>0.05106</v>
      </c>
      <c r="G27" s="21" t="s">
        <v>13</v>
      </c>
      <c r="H27" s="17"/>
    </row>
    <row r="28" ht="9.75" customHeight="1"/>
    <row r="30" ht="6.75" customHeight="1"/>
    <row r="32" ht="6.75" customHeight="1"/>
  </sheetData>
  <sheetProtection/>
  <mergeCells count="30">
    <mergeCell ref="A1:H1"/>
    <mergeCell ref="A2:H2"/>
    <mergeCell ref="A3:F3"/>
    <mergeCell ref="G3:H3"/>
    <mergeCell ref="A4:F4"/>
    <mergeCell ref="G4:H4"/>
    <mergeCell ref="A5:F5"/>
    <mergeCell ref="G5:H5"/>
    <mergeCell ref="A6:F6"/>
    <mergeCell ref="G6:H6"/>
    <mergeCell ref="A7:F7"/>
    <mergeCell ref="G7:H7"/>
    <mergeCell ref="A15:A17"/>
    <mergeCell ref="A8:F8"/>
    <mergeCell ref="G8:H8"/>
    <mergeCell ref="A9:F9"/>
    <mergeCell ref="G9:H9"/>
    <mergeCell ref="A10:F10"/>
    <mergeCell ref="G10:H10"/>
    <mergeCell ref="A11:F11"/>
    <mergeCell ref="G11:H11"/>
    <mergeCell ref="A12:E13"/>
    <mergeCell ref="F12:G12"/>
    <mergeCell ref="F13:G13"/>
    <mergeCell ref="B27:C27"/>
    <mergeCell ref="D27:E27"/>
    <mergeCell ref="A18:A20"/>
    <mergeCell ref="A21:A22"/>
    <mergeCell ref="A23:A25"/>
    <mergeCell ref="A26:E26"/>
  </mergeCells>
  <printOptions/>
  <pageMargins left="0.7" right="0.7" top="0.75" bottom="0.75" header="0.3" footer="0.3"/>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DFAIT-MAECI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Fedurco, Ryan -IRC</dc:creator>
  <cp:keywords/>
  <dc:description/>
  <cp:lastModifiedBy>Valeria Omelchenko</cp:lastModifiedBy>
  <cp:lastPrinted>2015-11-27T15:45:04Z</cp:lastPrinted>
  <dcterms:created xsi:type="dcterms:W3CDTF">2015-11-27T14:50:24Z</dcterms:created>
  <dcterms:modified xsi:type="dcterms:W3CDTF">2016-05-24T10:17:07Z</dcterms:modified>
  <cp:category/>
  <cp:version/>
  <cp:contentType/>
  <cp:contentStatus/>
</cp:coreProperties>
</file>